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60" windowWidth="28800" windowHeight="12495"/>
  </bookViews>
  <sheets>
    <sheet name="2024" sheetId="1" r:id="rId1"/>
  </sheets>
  <definedNames>
    <definedName name="_xlnm.Print_Area" localSheetId="0">'2024'!$A$1:$D$76</definedName>
  </definedNames>
  <calcPr calcId="145621"/>
</workbook>
</file>

<file path=xl/calcChain.xml><?xml version="1.0" encoding="utf-8"?>
<calcChain xmlns="http://schemas.openxmlformats.org/spreadsheetml/2006/main">
  <c r="D42" i="1" l="1"/>
  <c r="D57" i="1" l="1"/>
  <c r="D34" i="1"/>
  <c r="D56" i="1"/>
  <c r="D55" i="1"/>
  <c r="D66" i="1"/>
  <c r="D59" i="1"/>
  <c r="D52" i="1"/>
  <c r="D51" i="1"/>
  <c r="D50" i="1"/>
  <c r="D44" i="1"/>
  <c r="D26" i="1" l="1"/>
  <c r="D19" i="1"/>
  <c r="D60" i="1"/>
  <c r="D73" i="1"/>
  <c r="D48" i="1" l="1"/>
  <c r="D25" i="1" l="1"/>
  <c r="D32" i="1" l="1"/>
  <c r="D29" i="1"/>
  <c r="D27" i="1" s="1"/>
  <c r="D20" i="1"/>
  <c r="D18" i="1"/>
  <c r="D76" i="1" s="1"/>
</calcChain>
</file>

<file path=xl/sharedStrings.xml><?xml version="1.0" encoding="utf-8"?>
<sst xmlns="http://schemas.openxmlformats.org/spreadsheetml/2006/main" count="137" uniqueCount="129">
  <si>
    <t>Приложение № 1</t>
  </si>
  <si>
    <t>(тыс.рублей)</t>
  </si>
  <si>
    <t xml:space="preserve">Сумма </t>
  </si>
  <si>
    <t>доходов  бюджета</t>
  </si>
  <si>
    <t>НАЛОГИ НА ПРИБЫЛЬ, ДОХОДЫ</t>
  </si>
  <si>
    <t>1 01 00000 00 0000 000</t>
  </si>
  <si>
    <t>Налог на доходы физических лиц</t>
  </si>
  <si>
    <t>1 01 02000 01 0000 110</t>
  </si>
  <si>
    <t>АКЦИЗЫ</t>
  </si>
  <si>
    <t>1 03 02200 01 0000 110</t>
  </si>
  <si>
    <t>1 03 02230 01 0000 110</t>
  </si>
  <si>
    <t>1 03 02240 01 0000 110</t>
  </si>
  <si>
    <t>1 03 02250 01 0000 110</t>
  </si>
  <si>
    <t>1 03 02260 01 0000 110</t>
  </si>
  <si>
    <t>НАЛОГИ НА ИМУЩЕСТВО</t>
  </si>
  <si>
    <t>1 06 00000 00 0000 000</t>
  </si>
  <si>
    <t>1 06 01030 13 0000 110</t>
  </si>
  <si>
    <t>ЗЕМЕЛЬНЫЙ НАЛОГ</t>
  </si>
  <si>
    <t>1 06 06000 13 0000 110</t>
  </si>
  <si>
    <t>1 06 06033 13 0000 110</t>
  </si>
  <si>
    <t xml:space="preserve">1 06 06043 13 0000 110   </t>
  </si>
  <si>
    <t>ГОСУДАРСТВЕННАЯ ПОШЛИНА</t>
  </si>
  <si>
    <t xml:space="preserve">1 08 00000 00 0000 110 </t>
  </si>
  <si>
    <t>1 08 07175 01 0000 110</t>
  </si>
  <si>
    <t>1 11 00000 00 0000 000</t>
  </si>
  <si>
    <t xml:space="preserve">1 11 05013 13 0000 120        </t>
  </si>
  <si>
    <t xml:space="preserve">1 11 05025 13 0000 120        </t>
  </si>
  <si>
    <t>1 11 05075 13 0000 120</t>
  </si>
  <si>
    <t>1 13 01995 13 0000 130</t>
  </si>
  <si>
    <t>1 13 02065 13 0000 130</t>
  </si>
  <si>
    <t>1 16 11064 01 0000 140</t>
  </si>
  <si>
    <t>1 16 02020 02 0000 140</t>
  </si>
  <si>
    <t>ВСЕГО НАЛОГОВЫЕ И НЕНАЛОГОВЫЕ ДОХОДЫ</t>
  </si>
  <si>
    <t>000</t>
  </si>
  <si>
    <t>1 00 00000 00 0000 000</t>
  </si>
  <si>
    <t>БЕЗВОЗМЕЗДНЫЕ ПОСТУПЛЕНИЯ</t>
  </si>
  <si>
    <t>2 00 00000 00 0000 000</t>
  </si>
  <si>
    <t>2 02 16001 13 0000 150</t>
  </si>
  <si>
    <t>2 02 25023 13 0000 150</t>
  </si>
  <si>
    <t>2 02 29999 13 0000 150</t>
  </si>
  <si>
    <t>2 02 30024 13 0000 150</t>
  </si>
  <si>
    <t>ИТОГО ДОХОДОВ</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</si>
  <si>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</si>
  <si>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</si>
  <si>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</si>
  <si>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</si>
  <si>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Налог на имущество физических лиц, взимаемый по ставкам, применяемым к объектам налогообложения, расположенным в границах городских поселений</t>
  </si>
  <si>
    <t>Земельный налог с организаций, обладающих земельным участком, расположенным в границах  городских  поселений</t>
  </si>
  <si>
    <t>Земельный налог с физических лиц, обладающих земельным участком, расположенным в границах городских  поселений</t>
  </si>
  <si>
    <t>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поселений</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</si>
  <si>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</si>
  <si>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</si>
  <si>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Доходы от сдачи в аренду имущества, составляющего казну городских поселений (за исключением земельных участков)</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</si>
  <si>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</si>
  <si>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</si>
  <si>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</si>
  <si>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Прочие доходы от оказания платных услуг (работ) получателями средств бюджетов городских поселений</t>
  </si>
  <si>
    <t>Доходы, поступающие в порядке возмещения расходов, понесенных в связи с эксплуатацией имущества городских поселений</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</si>
  <si>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</si>
  <si>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</si>
  <si>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Дотация бюджетам городских поселений на выравнивание уровня бюджетной обеспеченности (за счет средств района)</t>
  </si>
  <si>
    <t>Субсидии бюджетам городских поселений на мероприятия по переселению граждан из ветхого и аварийного жилья в зоне Байкало-Амурской магистрали</t>
  </si>
  <si>
    <t>Субсидии местным бюджетам на обеспечение жильем граждан, проживающих в жилых помещениях, признанных непригодными для проживания, расположенных в зане БАМа за счет средств областного бюджета</t>
  </si>
  <si>
    <t>Субсидии на реализацию мероприятий перечня проектов народных инициатив</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</si>
  <si>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сфере водоснабжения и водоотведения)</t>
  </si>
  <si>
    <t xml:space="preserve">Наименование </t>
  </si>
  <si>
    <t xml:space="preserve">главного администратора доходов </t>
  </si>
  <si>
    <t>Прочие доходы от компенсации затрат бюджетов городских поселений</t>
  </si>
  <si>
    <t>1 13 02995 13 0000 130</t>
  </si>
  <si>
    <t>2 02 20077 13 0000 150</t>
  </si>
  <si>
    <t>1 11 07015 13 0000 120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</si>
  <si>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поселениями</t>
  </si>
  <si>
    <t>Субсидии местным бюджетам на реализацию мероприятий по проектированию, строительству, реконструкции, техническому перевооружению, капитальному ремонту объектов коммунальной инфраструктуры, а также технологическому присоединению к сетям инженерно-технического обеспечения, источником финансового обеспечения расходов на реализацию которых является бюджетный кредит из федерального бюджета бюджету Иркутской области на финансовое обеспечение реализации инфраструктурных проектов</t>
  </si>
  <si>
    <t>1 11 09045 13 0000 120</t>
  </si>
  <si>
    <t>1 14 02053 13 0000 410</t>
  </si>
  <si>
    <t>1 14 06013 13 0000 430</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</si>
  <si>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области обращения с твердыми коммунальными отходами).</t>
  </si>
  <si>
    <t>КБК</t>
  </si>
  <si>
    <t xml:space="preserve">Прогнозируемые доходы бюджета Усть-Кутского муниципального образования (городского поселения) по классификации доходов бюджетов Российской Федерации на 2024 год                                                                                                                                                      </t>
  </si>
  <si>
    <t>НАЛОГИ НА СОВОКУПНЫЙ ДОХОД</t>
  </si>
  <si>
    <t>1 05 00000 01 0000 110</t>
  </si>
  <si>
    <t xml:space="preserve"> Единый сельскохозяйственный налог</t>
  </si>
  <si>
    <t>1 05 03010 01 0000 110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</si>
  <si>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поселений, и на землях или земельных участках, гос.собс-ть на которые не разграничена</t>
  </si>
  <si>
    <t>1 11 09080 13 0000 120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</si>
  <si>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гос.собственность на которые не разграничена и которые расположены в границах городских поселений</t>
  </si>
  <si>
    <t>1 14 06313 13 0000 430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</si>
  <si>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поселения</t>
  </si>
  <si>
    <t>1 16 07010 13 0000 140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</si>
  <si>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поселения</t>
  </si>
  <si>
    <t>1 16 07090 13 0000 140</t>
  </si>
  <si>
    <t>Прочее возмещение ущерба, причиненного муниципальному имуществу городского поселения (за исключением имущества, закрепленного за муниципальными бюджетными (автономными) учреждениями, унитарными предприятиями)</t>
  </si>
  <si>
    <t>1 16 10032 13 0000 140</t>
  </si>
  <si>
    <t>ДОХОДЫ ОТ ИСПОЛЬЗОВАНИЯ ИМУЩЕСТВА, НАХОДЯЩЕГОСЯ В ГОСУДАРСТВЕННОЙ И МУНИЦИПАЛЬНОЙ СОБСТВЕННОСТИ</t>
  </si>
  <si>
    <t>Cубсидии местным бюджетам на осуществление дорожной деят-ти в отн-ии  а/дорог общ. пользования местного значения, входящих в транс. каркас</t>
  </si>
  <si>
    <t>Субсидии на реализацию первоочередных мероприятий по модернизации объектов теплоснабжения и подготовке к отопительному сезону объектов коммунальной инфраструктуры, которые находятся или будут находится в муниципальной собственности, а также мероприятий по модернизации систем коммунальной инфраструктуры, которые находятся или будут находится в муниципальной собственности</t>
  </si>
  <si>
    <t xml:space="preserve"> Субсидии местным бюджетам на строительство генерирующих объектов на основе возобновляемых источников энергии, модернизацию и реконструкцию существующих объектов, вырабатывающих тепловую и электрическую энергию с использованием высокоэффективного энергогенерирующего оборудования с альтернативными источниками энергии, и на содействие развитию и модернизации электроэнергетики в Иркутской области(стр-во ПС 35/6кВ,  ЛЭП 35 кВ)</t>
  </si>
  <si>
    <t>к решению Думы Усть-Кутского муниципального</t>
  </si>
  <si>
    <t>образования (городского поселения)</t>
  </si>
  <si>
    <t>Возврат остатков субсидий, субвенций и иных межбюджетных трансфертов, имеющих целевое назначение прошлых лет</t>
  </si>
  <si>
    <t>2 19 60010 13 0000 150</t>
  </si>
  <si>
    <t>Субсидии местным бюджетам на финансовую поддержку реализации инициативных проектов</t>
  </si>
  <si>
    <t>Прочие безвозмездные поступления в бюджеты городских поселений</t>
  </si>
  <si>
    <t>2 07 05030 13 0000 150</t>
  </si>
  <si>
    <t>2 04 05020 13 0000 150</t>
  </si>
  <si>
    <t>Поступления от денежных пожертвований, предоставляемых негосударственными организациями получателям средств бюджетов поселений</t>
  </si>
  <si>
    <t xml:space="preserve">"О внесении изменений в решение Думы </t>
  </si>
  <si>
    <t>Усть-Кутского муниципального образования</t>
  </si>
  <si>
    <t>(городского поселения) от 20.12.2023 г.</t>
  </si>
  <si>
    <t>№ 81/15 "О бюджете Усть-Кутского</t>
  </si>
  <si>
    <t>муниципального образования (городского</t>
  </si>
  <si>
    <t>поселения) на 2024 год и на плановый период</t>
  </si>
  <si>
    <t>2025 и 2026 годов"</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</si>
  <si>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по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отдельными законами ИО об адм.ответ-ти)</t>
  </si>
  <si>
    <t>Прочие неналоговые доходы бюджетов городских поселений</t>
  </si>
  <si>
    <t>1 17 05050 13 0000 180</t>
  </si>
  <si>
    <t>2 02 25497 13 0000 150</t>
  </si>
  <si>
    <t xml:space="preserve">Субсидии местным бюджетам в целях софинансирования расходных обязательств МО ИО  на реализацию мероприятий по обеспечению жильем молодых семей </t>
  </si>
  <si>
    <t>2 02 49999 13 0000 150</t>
  </si>
  <si>
    <t xml:space="preserve">Иные межбюджетные трансферты </t>
  </si>
  <si>
    <t>2 04 05010 13 0000 150</t>
  </si>
  <si>
    <t>Предоставление негосударственными организациями грантов для получателей средств бюджетов городских поселений</t>
  </si>
  <si>
    <t>1 11 05430 13 0000 120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</si>
  <si>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которые расположены в границах городских поселений,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</si>
  <si>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1 14 06025 13 0000 430</t>
  </si>
  <si>
    <t>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t>
  </si>
  <si>
    <t>1 16 18000 02 0000 140</t>
  </si>
  <si>
    <t>Доходы от сумм пеней, предусмотренных законодательством Российской Федерации о налогах и сборах, подлежащие зачислению в бюджеты субъектов Российской Федерации по нормативу, установленному Бюджетным кодексом Российской Федерации, распределяемые Федеральным казначейством между бюджетами субъектов Российской Федерации в соответствии с федеральным законом о федеральном бюджете</t>
  </si>
  <si>
    <t>от 13.11.2024г. №124/26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</si>
</sst>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 x14ac:knownFonts="1">
    <font>
      <sz val="10"/>
      <name val="Arial Cyr"/>
      <charset val="204"/>
    </font>
    <font>
      <sz val="10"/>
      <name val="Arial"/>
      <family val="2"/>
      <charset val="204"/>
    </font>
    <font>
      <sz val="12"/>
      <name val="Times New Roman"/>
      <family val="1"/>
      <charset val="204"/>
    </font>
    <font>
      <sz val="11"/>
      <name val="Courier New"/>
      <family val="3"/>
      <charset val="204"/>
    </font>
    <font>
      <sz val="11"/>
      <name val="Arial Cyr"/>
      <charset val="204"/>
    </font>
    <font>
      <sz val="12"/>
      <name val="Arial"/>
      <family val="2"/>
      <charset val="204"/>
    </font>
  </fonts>
  <fills count="3">
    <fill>
      <patternFill patternType="none"/>
    </fill>
    <fill>
      <patternFill patternType="gray125"/>
    </fill>
    <fill>
      <patternFill patternType="solid">
        <fgColor theme="0"/>
        <bgColor indexed="64"/>
      </patternFill>
    </fill>
  </fills>
  <borders count="4">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1">
    <xf numFmtId="0" fontId="0" fillId="0" borderId="0"/>
  </cellStyleXfs>
  <cellXfs count="37">
    <xf numFmtId="0" fontId="0" fillId="0" borderId="0" xfId="0"/>
    <xf numFmtId="0" fontId="0" fillId="0" borderId="0" xfId="0" applyAlignment="1"/>
    <xf numFmtId="0" fontId="0" fillId="0" borderId="0" xfId="0" applyAlignment="1">
      <alignment wrapText="1"/>
    </xf>
    <xf numFmtId="4" fontId="0" fillId="0" borderId="0" xfId="0" applyNumberFormat="1"/>
    <xf numFmtId="0" fontId="1" fillId="0" borderId="0" xfId="0" applyFont="1" applyAlignment="1"/>
    <xf numFmtId="0" fontId="1" fillId="0" borderId="0" xfId="0" applyFont="1" applyFill="1" applyAlignment="1"/>
    <xf numFmtId="0" fontId="2" fillId="0" borderId="0" xfId="0" applyFont="1"/>
    <xf numFmtId="0" fontId="3" fillId="0" borderId="0" xfId="0" applyFont="1" applyBorder="1" applyAlignment="1"/>
    <xf numFmtId="0" fontId="4" fillId="0" borderId="0" xfId="0" applyFont="1"/>
    <xf numFmtId="0" fontId="3" fillId="0" borderId="0" xfId="0" applyFont="1" applyAlignment="1"/>
    <xf numFmtId="0" fontId="3" fillId="0" borderId="0" xfId="0" applyFont="1" applyAlignment="1" applyProtection="1">
      <protection locked="0"/>
    </xf>
    <xf numFmtId="3" fontId="3" fillId="0" borderId="1" xfId="0" applyNumberFormat="1" applyFont="1" applyFill="1" applyBorder="1" applyAlignment="1">
      <alignment horizontal="center" vertical="center" wrapText="1"/>
    </xf>
    <xf numFmtId="0" fontId="3" fillId="0" borderId="1" xfId="0" applyFont="1" applyBorder="1" applyAlignment="1">
      <alignment horizontal="center"/>
    </xf>
    <xf numFmtId="0" fontId="3" fillId="0" borderId="1" xfId="0" applyFont="1" applyBorder="1" applyAlignment="1">
      <alignment horizontal="left"/>
    </xf>
    <xf numFmtId="0" fontId="3" fillId="0" borderId="1" xfId="0" applyFont="1" applyBorder="1" applyAlignment="1">
      <alignment horizontal="left" vertical="justify" wrapText="1"/>
    </xf>
    <xf numFmtId="164" fontId="3" fillId="0" borderId="1" xfId="0" applyNumberFormat="1" applyFont="1" applyFill="1" applyBorder="1" applyAlignment="1">
      <alignment horizontal="right"/>
    </xf>
    <xf numFmtId="0" fontId="3" fillId="0" borderId="1" xfId="0" applyFont="1" applyBorder="1" applyAlignment="1">
      <alignment horizontal="left" vertical="top" wrapText="1"/>
    </xf>
    <xf numFmtId="0" fontId="3" fillId="0" borderId="1" xfId="0" applyFont="1" applyBorder="1" applyAlignment="1">
      <alignment horizontal="left"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wrapText="1"/>
    </xf>
    <xf numFmtId="164" fontId="3" fillId="0" borderId="1" xfId="0" applyNumberFormat="1" applyFont="1" applyFill="1" applyBorder="1" applyAlignment="1">
      <alignment horizontal="right" wrapText="1"/>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164" fontId="3" fillId="2" borderId="1" xfId="0" applyNumberFormat="1" applyFont="1" applyFill="1" applyBorder="1" applyAlignment="1">
      <alignment horizontal="right" wrapText="1"/>
    </xf>
    <xf numFmtId="164" fontId="3" fillId="0" borderId="1" xfId="0" applyNumberFormat="1" applyFont="1" applyBorder="1" applyAlignment="1">
      <alignment horizontal="right"/>
    </xf>
    <xf numFmtId="49" fontId="3" fillId="0" borderId="1" xfId="0" applyNumberFormat="1" applyFont="1" applyFill="1" applyBorder="1" applyAlignment="1">
      <alignment horizontal="left" vertical="justify"/>
    </xf>
    <xf numFmtId="0" fontId="3" fillId="0" borderId="1" xfId="0" applyFont="1" applyFill="1" applyBorder="1" applyAlignment="1">
      <alignment horizontal="left" vertical="top"/>
    </xf>
    <xf numFmtId="164" fontId="3" fillId="2" borderId="1" xfId="0" applyNumberFormat="1" applyFont="1" applyFill="1" applyBorder="1" applyAlignment="1">
      <alignment horizontal="right"/>
    </xf>
    <xf numFmtId="0" fontId="3" fillId="0" borderId="0" xfId="0" applyFont="1" applyBorder="1" applyAlignment="1"/>
    <xf numFmtId="0" fontId="3" fillId="0" borderId="0" xfId="0" applyFont="1" applyAlignment="1"/>
    <xf numFmtId="164" fontId="0" fillId="0" borderId="0" xfId="0" applyNumberFormat="1"/>
    <xf numFmtId="0" fontId="3" fillId="0" borderId="0" xfId="0" applyFont="1" applyBorder="1" applyAlignment="1">
      <alignment horizontal="left"/>
    </xf>
    <xf numFmtId="0" fontId="5" fillId="0" borderId="0" xfId="0" applyFont="1" applyAlignment="1">
      <alignment horizontal="center" wrapText="1"/>
    </xf>
    <xf numFmtId="0" fontId="3" fillId="0" borderId="1" xfId="0" applyFont="1" applyBorder="1" applyAlignment="1">
      <alignment horizontal="center" vertical="center" wrapText="1"/>
    </xf>
    <xf numFmtId="1" fontId="3" fillId="0" borderId="2" xfId="0" applyNumberFormat="1" applyFont="1" applyFill="1" applyBorder="1" applyAlignment="1">
      <alignment horizontal="center" vertical="center" wrapText="1"/>
    </xf>
    <xf numFmtId="1" fontId="3" fillId="0" borderId="3" xfId="0" applyNumberFormat="1" applyFont="1" applyFill="1" applyBorder="1" applyAlignment="1">
      <alignment horizontal="center" vertical="center" wrapText="1"/>
    </xf>
    <xf numFmtId="0" fontId="3" fillId="0" borderId="0" xfId="0" applyFont="1" applyBorder="1" applyAlignment="1">
      <alignment horizontal="left"/>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8"/>
  <sheetViews>
    <sheetView tabSelected="1" topLeftCell="A64" zoomScaleNormal="100" workbookViewId="0">
      <selection activeCell="G68" sqref="G68"/>
    </sheetView>
  </sheetViews>
  <sheetFormatPr defaultRowHeight="12.75" x14ac:dyDescent="0.2"/>
  <cols>
    <col min="1" max="1" width="94" customWidth="1"/>
    <col min="2" max="2" width="10.42578125" customWidth="1"/>
    <col min="3" max="3" width="30.28515625" customWidth="1"/>
    <col min="4" max="4" width="15.5703125" customWidth="1"/>
    <col min="5" max="5" width="17.85546875" customWidth="1"/>
  </cols>
  <sheetData>
    <row r="1" spans="1:5" ht="15" x14ac:dyDescent="0.25">
      <c r="A1" s="1"/>
      <c r="B1" s="7" t="s">
        <v>0</v>
      </c>
      <c r="C1" s="7"/>
      <c r="D1" s="7"/>
      <c r="E1" s="8"/>
    </row>
    <row r="2" spans="1:5" ht="15" x14ac:dyDescent="0.25">
      <c r="A2" s="1"/>
      <c r="B2" s="28" t="s">
        <v>97</v>
      </c>
      <c r="C2" s="7"/>
      <c r="D2" s="7"/>
      <c r="E2" s="8"/>
    </row>
    <row r="3" spans="1:5" ht="15" x14ac:dyDescent="0.25">
      <c r="A3" s="1"/>
      <c r="B3" s="28" t="s">
        <v>98</v>
      </c>
      <c r="C3" s="7"/>
      <c r="D3" s="7"/>
      <c r="E3" s="8"/>
    </row>
    <row r="4" spans="1:5" ht="15" x14ac:dyDescent="0.25">
      <c r="A4" s="1"/>
      <c r="B4" s="36" t="s">
        <v>106</v>
      </c>
      <c r="C4" s="36"/>
      <c r="D4" s="36"/>
      <c r="E4" s="8"/>
    </row>
    <row r="5" spans="1:5" ht="15" x14ac:dyDescent="0.25">
      <c r="A5" s="1"/>
      <c r="B5" s="36" t="s">
        <v>107</v>
      </c>
      <c r="C5" s="36"/>
      <c r="D5" s="36"/>
      <c r="E5" s="8"/>
    </row>
    <row r="6" spans="1:5" ht="15" x14ac:dyDescent="0.25">
      <c r="A6" s="1"/>
      <c r="B6" s="36" t="s">
        <v>108</v>
      </c>
      <c r="C6" s="36"/>
      <c r="D6" s="36"/>
      <c r="E6" s="8"/>
    </row>
    <row r="7" spans="1:5" ht="15" x14ac:dyDescent="0.25">
      <c r="A7" s="1"/>
      <c r="B7" s="36" t="s">
        <v>109</v>
      </c>
      <c r="C7" s="36"/>
      <c r="D7" s="36"/>
      <c r="E7" s="8"/>
    </row>
    <row r="8" spans="1:5" ht="15" x14ac:dyDescent="0.25">
      <c r="A8" s="1"/>
      <c r="B8" s="36" t="s">
        <v>110</v>
      </c>
      <c r="C8" s="36"/>
      <c r="D8" s="36"/>
      <c r="E8" s="8"/>
    </row>
    <row r="9" spans="1:5" ht="15" x14ac:dyDescent="0.25">
      <c r="A9" s="1"/>
      <c r="B9" s="36" t="s">
        <v>111</v>
      </c>
      <c r="C9" s="36"/>
      <c r="D9" s="36"/>
      <c r="E9" s="8"/>
    </row>
    <row r="10" spans="1:5" ht="15" x14ac:dyDescent="0.25">
      <c r="A10" s="1"/>
      <c r="B10" s="31" t="s">
        <v>112</v>
      </c>
      <c r="C10" s="31"/>
      <c r="D10" s="31"/>
      <c r="E10" s="8"/>
    </row>
    <row r="11" spans="1:5" ht="15" x14ac:dyDescent="0.25">
      <c r="A11" s="1"/>
      <c r="B11" s="36" t="s">
        <v>128</v>
      </c>
      <c r="C11" s="36"/>
      <c r="D11" s="36"/>
      <c r="E11" s="29"/>
    </row>
    <row r="12" spans="1:5" x14ac:dyDescent="0.2">
      <c r="A12" s="1"/>
      <c r="B12" s="1"/>
      <c r="C12" s="1"/>
      <c r="D12" s="2"/>
    </row>
    <row r="13" spans="1:5" ht="33.75" customHeight="1" x14ac:dyDescent="0.2">
      <c r="A13" s="32" t="s">
        <v>78</v>
      </c>
      <c r="B13" s="32"/>
      <c r="C13" s="32"/>
      <c r="D13" s="32"/>
    </row>
    <row r="14" spans="1:5" ht="15" x14ac:dyDescent="0.25">
      <c r="A14" s="9"/>
      <c r="B14" s="9"/>
      <c r="C14" s="10"/>
      <c r="D14" s="9" t="s">
        <v>1</v>
      </c>
    </row>
    <row r="15" spans="1:5" ht="21" customHeight="1" x14ac:dyDescent="0.2">
      <c r="A15" s="33" t="s">
        <v>65</v>
      </c>
      <c r="B15" s="34" t="s">
        <v>77</v>
      </c>
      <c r="C15" s="35"/>
      <c r="D15" s="33" t="s">
        <v>2</v>
      </c>
    </row>
    <row r="16" spans="1:5" ht="90" x14ac:dyDescent="0.2">
      <c r="A16" s="33"/>
      <c r="B16" s="11" t="s">
        <v>66</v>
      </c>
      <c r="C16" s="11" t="s">
        <v>3</v>
      </c>
      <c r="D16" s="33"/>
    </row>
    <row r="17" spans="1:5" ht="15" x14ac:dyDescent="0.25">
      <c r="A17" s="12">
        <v>1</v>
      </c>
      <c r="B17" s="12">
        <v>2</v>
      </c>
      <c r="C17" s="12">
        <v>3</v>
      </c>
      <c r="D17" s="12">
        <v>4</v>
      </c>
    </row>
    <row r="18" spans="1:5" ht="15" x14ac:dyDescent="0.25">
      <c r="A18" s="14" t="s">
        <v>4</v>
      </c>
      <c r="B18" s="13">
        <v>182</v>
      </c>
      <c r="C18" s="13" t="s">
        <v>5</v>
      </c>
      <c r="D18" s="15">
        <f>+D19</f>
        <v>522688</v>
      </c>
      <c r="E18" s="3"/>
    </row>
    <row r="19" spans="1:5" ht="15" x14ac:dyDescent="0.25">
      <c r="A19" s="14" t="s">
        <v>6</v>
      </c>
      <c r="B19" s="13">
        <v>182</v>
      </c>
      <c r="C19" s="13" t="s">
        <v>7</v>
      </c>
      <c r="D19" s="15">
        <f>461782.3+10833.7+14572+35500</f>
        <v>522688</v>
      </c>
      <c r="E19" s="3"/>
    </row>
    <row r="20" spans="1:5" ht="15" x14ac:dyDescent="0.25">
      <c r="A20" s="14" t="s">
        <v>8</v>
      </c>
      <c r="B20" s="13">
        <v>182</v>
      </c>
      <c r="C20" s="13" t="s">
        <v>9</v>
      </c>
      <c r="D20" s="15">
        <f>+D21+D22+D23+D24</f>
        <v>17912.500000000004</v>
      </c>
      <c r="E20" s="3"/>
    </row>
    <row r="21" spans="1:5" ht="60" x14ac:dyDescent="0.25">
      <c r="A21" s="16" t="s">
        <v>42</v>
      </c>
      <c r="B21" s="13">
        <v>182</v>
      </c>
      <c r="C21" s="13" t="s">
        <v>10</v>
      </c>
      <c r="D21" s="15">
        <v>9342.1</v>
      </c>
      <c r="E21" s="3"/>
    </row>
    <row r="22" spans="1:5" ht="64.5" customHeight="1" x14ac:dyDescent="0.25">
      <c r="A22" s="16" t="s">
        <v>43</v>
      </c>
      <c r="B22" s="13">
        <v>182</v>
      </c>
      <c r="C22" s="13" t="s">
        <v>11</v>
      </c>
      <c r="D22" s="15">
        <v>44.5</v>
      </c>
      <c r="E22" s="3"/>
    </row>
    <row r="23" spans="1:5" ht="60" x14ac:dyDescent="0.25">
      <c r="A23" s="16" t="s">
        <v>44</v>
      </c>
      <c r="B23" s="13">
        <v>182</v>
      </c>
      <c r="C23" s="13" t="s">
        <v>12</v>
      </c>
      <c r="D23" s="15">
        <v>9686.7000000000007</v>
      </c>
      <c r="E23" s="3"/>
    </row>
    <row r="24" spans="1:5" ht="60" x14ac:dyDescent="0.25">
      <c r="A24" s="16" t="s">
        <v>45</v>
      </c>
      <c r="B24" s="13">
        <v>182</v>
      </c>
      <c r="C24" s="13" t="s">
        <v>13</v>
      </c>
      <c r="D24" s="15">
        <v>-1160.8</v>
      </c>
      <c r="E24" s="3"/>
    </row>
    <row r="25" spans="1:5" ht="15" x14ac:dyDescent="0.25">
      <c r="A25" s="16" t="s">
        <v>79</v>
      </c>
      <c r="B25" s="13">
        <v>182</v>
      </c>
      <c r="C25" s="13" t="s">
        <v>80</v>
      </c>
      <c r="D25" s="15">
        <f>D26</f>
        <v>112.10000000000001</v>
      </c>
      <c r="E25" s="3"/>
    </row>
    <row r="26" spans="1:5" ht="15" x14ac:dyDescent="0.25">
      <c r="A26" s="16" t="s">
        <v>81</v>
      </c>
      <c r="B26" s="13">
        <v>182</v>
      </c>
      <c r="C26" s="13" t="s">
        <v>82</v>
      </c>
      <c r="D26" s="15">
        <f>34+41.4+36.7</f>
        <v>112.10000000000001</v>
      </c>
      <c r="E26" s="3"/>
    </row>
    <row r="27" spans="1:5" ht="15" x14ac:dyDescent="0.25">
      <c r="A27" s="16" t="s">
        <v>14</v>
      </c>
      <c r="B27" s="13">
        <v>182</v>
      </c>
      <c r="C27" s="13" t="s">
        <v>15</v>
      </c>
      <c r="D27" s="15">
        <f>+D28+D29</f>
        <v>49654.1</v>
      </c>
      <c r="E27" s="3"/>
    </row>
    <row r="28" spans="1:5" ht="34.5" customHeight="1" x14ac:dyDescent="0.25">
      <c r="A28" s="16" t="s">
        <v>46</v>
      </c>
      <c r="B28" s="13">
        <v>182</v>
      </c>
      <c r="C28" s="13" t="s">
        <v>16</v>
      </c>
      <c r="D28" s="15">
        <v>9036</v>
      </c>
      <c r="E28" s="3"/>
    </row>
    <row r="29" spans="1:5" ht="15" x14ac:dyDescent="0.25">
      <c r="A29" s="16" t="s">
        <v>17</v>
      </c>
      <c r="B29" s="13">
        <v>182</v>
      </c>
      <c r="C29" s="13" t="s">
        <v>18</v>
      </c>
      <c r="D29" s="15">
        <f>+D30+D31</f>
        <v>40618.1</v>
      </c>
      <c r="E29" s="3"/>
    </row>
    <row r="30" spans="1:5" ht="30" x14ac:dyDescent="0.25">
      <c r="A30" s="16" t="s">
        <v>47</v>
      </c>
      <c r="B30" s="13">
        <v>182</v>
      </c>
      <c r="C30" s="13" t="s">
        <v>19</v>
      </c>
      <c r="D30" s="15">
        <v>32426.1</v>
      </c>
      <c r="E30" s="3"/>
    </row>
    <row r="31" spans="1:5" ht="30" x14ac:dyDescent="0.25">
      <c r="A31" s="16" t="s">
        <v>48</v>
      </c>
      <c r="B31" s="17">
        <v>182</v>
      </c>
      <c r="C31" s="17" t="s">
        <v>20</v>
      </c>
      <c r="D31" s="15">
        <v>8192</v>
      </c>
      <c r="E31" s="3"/>
    </row>
    <row r="32" spans="1:5" ht="15" x14ac:dyDescent="0.25">
      <c r="A32" s="18" t="s">
        <v>21</v>
      </c>
      <c r="B32" s="14">
        <v>952</v>
      </c>
      <c r="C32" s="17" t="s">
        <v>22</v>
      </c>
      <c r="D32" s="15">
        <f>+D33</f>
        <v>3.2</v>
      </c>
      <c r="E32" s="3"/>
    </row>
    <row r="33" spans="1:5" ht="60.75" customHeight="1" x14ac:dyDescent="0.25">
      <c r="A33" s="18" t="s">
        <v>49</v>
      </c>
      <c r="B33" s="17">
        <v>952</v>
      </c>
      <c r="C33" s="17" t="s">
        <v>23</v>
      </c>
      <c r="D33" s="15">
        <v>3.2</v>
      </c>
      <c r="E33" s="3"/>
    </row>
    <row r="34" spans="1:5" ht="30" x14ac:dyDescent="0.25">
      <c r="A34" s="16" t="s">
        <v>93</v>
      </c>
      <c r="B34" s="17">
        <v>952</v>
      </c>
      <c r="C34" s="13" t="s">
        <v>24</v>
      </c>
      <c r="D34" s="24">
        <f>D35+D36+D37+D40+D39+D41+D38</f>
        <v>52634.8</v>
      </c>
      <c r="E34" s="3"/>
    </row>
    <row r="35" spans="1:5" ht="75" x14ac:dyDescent="0.25">
      <c r="A35" s="18" t="s">
        <v>50</v>
      </c>
      <c r="B35" s="17">
        <v>952</v>
      </c>
      <c r="C35" s="19" t="s">
        <v>25</v>
      </c>
      <c r="D35" s="20">
        <v>15671.5</v>
      </c>
      <c r="E35" s="3"/>
    </row>
    <row r="36" spans="1:5" ht="60" x14ac:dyDescent="0.25">
      <c r="A36" s="18" t="s">
        <v>51</v>
      </c>
      <c r="B36" s="17">
        <v>952</v>
      </c>
      <c r="C36" s="19" t="s">
        <v>26</v>
      </c>
      <c r="D36" s="20">
        <v>13918.4</v>
      </c>
      <c r="E36" s="3"/>
    </row>
    <row r="37" spans="1:5" ht="30" x14ac:dyDescent="0.25">
      <c r="A37" s="18" t="s">
        <v>52</v>
      </c>
      <c r="B37" s="17">
        <v>952</v>
      </c>
      <c r="C37" s="21" t="s">
        <v>27</v>
      </c>
      <c r="D37" s="20">
        <v>15361.5</v>
      </c>
      <c r="E37" s="3"/>
    </row>
    <row r="38" spans="1:5" ht="165" x14ac:dyDescent="0.25">
      <c r="A38" s="18" t="s">
        <v>123</v>
      </c>
      <c r="B38" s="17">
        <v>843</v>
      </c>
      <c r="C38" s="21" t="s">
        <v>122</v>
      </c>
      <c r="D38" s="20">
        <v>292.89999999999998</v>
      </c>
      <c r="E38" s="3"/>
    </row>
    <row r="39" spans="1:5" ht="45" x14ac:dyDescent="0.25">
      <c r="A39" s="18" t="s">
        <v>71</v>
      </c>
      <c r="B39" s="17">
        <v>952</v>
      </c>
      <c r="C39" s="21" t="s">
        <v>70</v>
      </c>
      <c r="D39" s="20">
        <v>10</v>
      </c>
      <c r="E39" s="3"/>
    </row>
    <row r="40" spans="1:5" ht="60" x14ac:dyDescent="0.25">
      <c r="A40" s="18" t="s">
        <v>53</v>
      </c>
      <c r="B40" s="17">
        <v>952</v>
      </c>
      <c r="C40" s="21" t="s">
        <v>73</v>
      </c>
      <c r="D40" s="20">
        <v>6380.5</v>
      </c>
      <c r="E40" s="3"/>
    </row>
    <row r="41" spans="1:5" ht="79.5" customHeight="1" x14ac:dyDescent="0.25">
      <c r="A41" s="18" t="s">
        <v>83</v>
      </c>
      <c r="B41" s="17">
        <v>952</v>
      </c>
      <c r="C41" s="21" t="s">
        <v>84</v>
      </c>
      <c r="D41" s="20">
        <v>1000</v>
      </c>
      <c r="E41" s="3"/>
    </row>
    <row r="42" spans="1:5" ht="30" x14ac:dyDescent="0.25">
      <c r="A42" s="18" t="s">
        <v>56</v>
      </c>
      <c r="B42" s="17">
        <v>952</v>
      </c>
      <c r="C42" s="21" t="s">
        <v>28</v>
      </c>
      <c r="D42" s="20">
        <f>57.2+25+70.4+15</f>
        <v>167.60000000000002</v>
      </c>
      <c r="E42" s="3"/>
    </row>
    <row r="43" spans="1:5" ht="30" x14ac:dyDescent="0.25">
      <c r="A43" s="18" t="s">
        <v>57</v>
      </c>
      <c r="B43" s="17">
        <v>952</v>
      </c>
      <c r="C43" s="21" t="s">
        <v>29</v>
      </c>
      <c r="D43" s="20">
        <v>1320.3</v>
      </c>
      <c r="E43" s="3"/>
    </row>
    <row r="44" spans="1:5" ht="15" x14ac:dyDescent="0.25">
      <c r="A44" s="18" t="s">
        <v>67</v>
      </c>
      <c r="B44" s="17">
        <v>952</v>
      </c>
      <c r="C44" s="21" t="s">
        <v>68</v>
      </c>
      <c r="D44" s="20">
        <f>368.6+10</f>
        <v>378.6</v>
      </c>
      <c r="E44" s="3"/>
    </row>
    <row r="45" spans="1:5" ht="75" x14ac:dyDescent="0.25">
      <c r="A45" s="18" t="s">
        <v>54</v>
      </c>
      <c r="B45" s="17">
        <v>952</v>
      </c>
      <c r="C45" s="21" t="s">
        <v>74</v>
      </c>
      <c r="D45" s="20">
        <v>3740.7</v>
      </c>
      <c r="E45" s="3"/>
    </row>
    <row r="46" spans="1:5" ht="45" x14ac:dyDescent="0.25">
      <c r="A46" s="18" t="s">
        <v>55</v>
      </c>
      <c r="B46" s="17">
        <v>952</v>
      </c>
      <c r="C46" s="21" t="s">
        <v>75</v>
      </c>
      <c r="D46" s="20">
        <v>3073</v>
      </c>
      <c r="E46" s="3"/>
    </row>
    <row r="47" spans="1:5" ht="45" x14ac:dyDescent="0.25">
      <c r="A47" s="18" t="s">
        <v>125</v>
      </c>
      <c r="B47" s="17">
        <v>952</v>
      </c>
      <c r="C47" s="21" t="s">
        <v>124</v>
      </c>
      <c r="D47" s="20">
        <v>500</v>
      </c>
      <c r="E47" s="3"/>
    </row>
    <row r="48" spans="1:5" ht="75" x14ac:dyDescent="0.25">
      <c r="A48" s="18" t="s">
        <v>85</v>
      </c>
      <c r="B48" s="17">
        <v>952</v>
      </c>
      <c r="C48" s="21" t="s">
        <v>86</v>
      </c>
      <c r="D48" s="20">
        <f>200+500</f>
        <v>700</v>
      </c>
      <c r="E48" s="3"/>
    </row>
    <row r="49" spans="1:5" ht="45" x14ac:dyDescent="0.25">
      <c r="A49" s="16" t="s">
        <v>59</v>
      </c>
      <c r="B49" s="17">
        <v>952</v>
      </c>
      <c r="C49" s="13" t="s">
        <v>31</v>
      </c>
      <c r="D49" s="20">
        <v>100</v>
      </c>
      <c r="E49" s="3"/>
    </row>
    <row r="50" spans="1:5" ht="60" x14ac:dyDescent="0.25">
      <c r="A50" s="16" t="s">
        <v>87</v>
      </c>
      <c r="B50" s="17">
        <v>952</v>
      </c>
      <c r="C50" s="13" t="s">
        <v>88</v>
      </c>
      <c r="D50" s="20">
        <f>50+1050+126.9</f>
        <v>1226.9000000000001</v>
      </c>
      <c r="E50" s="3"/>
    </row>
    <row r="51" spans="1:5" ht="60" x14ac:dyDescent="0.25">
      <c r="A51" s="16" t="s">
        <v>89</v>
      </c>
      <c r="B51" s="17">
        <v>952</v>
      </c>
      <c r="C51" s="13" t="s">
        <v>90</v>
      </c>
      <c r="D51" s="20">
        <f>50+36.6</f>
        <v>86.6</v>
      </c>
      <c r="E51" s="3"/>
    </row>
    <row r="52" spans="1:5" ht="60" x14ac:dyDescent="0.25">
      <c r="A52" s="16" t="s">
        <v>91</v>
      </c>
      <c r="B52" s="17">
        <v>952</v>
      </c>
      <c r="C52" s="13" t="s">
        <v>92</v>
      </c>
      <c r="D52" s="20">
        <f>50+73.3</f>
        <v>123.3</v>
      </c>
      <c r="E52" s="3"/>
    </row>
    <row r="53" spans="1:5" ht="48.75" customHeight="1" x14ac:dyDescent="0.25">
      <c r="A53" s="16" t="s">
        <v>58</v>
      </c>
      <c r="B53" s="17">
        <v>952</v>
      </c>
      <c r="C53" s="13" t="s">
        <v>30</v>
      </c>
      <c r="D53" s="20">
        <v>8754.5</v>
      </c>
      <c r="E53" s="3"/>
    </row>
    <row r="54" spans="1:5" ht="48.75" customHeight="1" x14ac:dyDescent="0.25">
      <c r="A54" s="16" t="s">
        <v>127</v>
      </c>
      <c r="B54" s="17">
        <v>182</v>
      </c>
      <c r="C54" s="13" t="s">
        <v>126</v>
      </c>
      <c r="D54" s="20">
        <v>700</v>
      </c>
      <c r="E54" s="3"/>
    </row>
    <row r="55" spans="1:5" ht="21" customHeight="1" x14ac:dyDescent="0.25">
      <c r="A55" s="16" t="s">
        <v>114</v>
      </c>
      <c r="B55" s="17">
        <v>952</v>
      </c>
      <c r="C55" s="13" t="s">
        <v>115</v>
      </c>
      <c r="D55" s="20">
        <f>15870+203.9</f>
        <v>16073.9</v>
      </c>
      <c r="E55" s="3"/>
    </row>
    <row r="56" spans="1:5" ht="15" x14ac:dyDescent="0.25">
      <c r="A56" s="18" t="s">
        <v>32</v>
      </c>
      <c r="B56" s="25" t="s">
        <v>33</v>
      </c>
      <c r="C56" s="21" t="s">
        <v>34</v>
      </c>
      <c r="D56" s="15">
        <f>+D18+D20+D27+D32+D34+D45+D46+D42+D43+D53+D49+D44+D25+D48+D50+D51+D52+D55+D54+D47</f>
        <v>679950.1</v>
      </c>
      <c r="E56" s="3"/>
    </row>
    <row r="57" spans="1:5" ht="15" x14ac:dyDescent="0.25">
      <c r="A57" s="18" t="s">
        <v>35</v>
      </c>
      <c r="B57" s="25" t="s">
        <v>33</v>
      </c>
      <c r="C57" s="21" t="s">
        <v>36</v>
      </c>
      <c r="D57" s="27">
        <f>D58+D61+D65+D62+D66+D67+D68+D69+D70+D59+D60+D75+D74+D64+D73+D63+D71+D72</f>
        <v>2612066.6999999997</v>
      </c>
      <c r="E57" s="3"/>
    </row>
    <row r="58" spans="1:5" ht="30" x14ac:dyDescent="0.25">
      <c r="A58" s="18" t="s">
        <v>60</v>
      </c>
      <c r="B58" s="21">
        <v>952</v>
      </c>
      <c r="C58" s="22" t="s">
        <v>37</v>
      </c>
      <c r="D58" s="23">
        <v>99900</v>
      </c>
      <c r="E58" s="3"/>
    </row>
    <row r="59" spans="1:5" ht="107.25" customHeight="1" x14ac:dyDescent="0.25">
      <c r="A59" s="18" t="s">
        <v>72</v>
      </c>
      <c r="B59" s="21">
        <v>952</v>
      </c>
      <c r="C59" s="22" t="s">
        <v>69</v>
      </c>
      <c r="D59" s="23">
        <f>1207896.4+73934.5+196613.6</f>
        <v>1478444.5</v>
      </c>
      <c r="E59" s="3"/>
    </row>
    <row r="60" spans="1:5" ht="107.25" customHeight="1" x14ac:dyDescent="0.25">
      <c r="A60" s="18" t="s">
        <v>96</v>
      </c>
      <c r="B60" s="21">
        <v>952</v>
      </c>
      <c r="C60" s="22" t="s">
        <v>69</v>
      </c>
      <c r="D60" s="23">
        <f>58779.2+7568.6+15959.9</f>
        <v>82307.7</v>
      </c>
      <c r="E60" s="3"/>
    </row>
    <row r="61" spans="1:5" ht="35.25" customHeight="1" x14ac:dyDescent="0.25">
      <c r="A61" s="18" t="s">
        <v>61</v>
      </c>
      <c r="B61" s="21">
        <v>952</v>
      </c>
      <c r="C61" s="22" t="s">
        <v>38</v>
      </c>
      <c r="D61" s="23">
        <v>96634.7</v>
      </c>
    </row>
    <row r="62" spans="1:5" ht="45.75" customHeight="1" x14ac:dyDescent="0.25">
      <c r="A62" s="18" t="s">
        <v>62</v>
      </c>
      <c r="B62" s="21">
        <v>952</v>
      </c>
      <c r="C62" s="22" t="s">
        <v>38</v>
      </c>
      <c r="D62" s="23">
        <v>284253.2</v>
      </c>
    </row>
    <row r="63" spans="1:5" ht="45.75" customHeight="1" x14ac:dyDescent="0.25">
      <c r="A63" s="18" t="s">
        <v>117</v>
      </c>
      <c r="B63" s="21">
        <v>952</v>
      </c>
      <c r="C63" s="22" t="s">
        <v>116</v>
      </c>
      <c r="D63" s="23">
        <v>7724.4</v>
      </c>
      <c r="E63" s="30"/>
    </row>
    <row r="64" spans="1:5" ht="35.25" customHeight="1" x14ac:dyDescent="0.25">
      <c r="A64" s="18" t="s">
        <v>101</v>
      </c>
      <c r="B64" s="21">
        <v>952</v>
      </c>
      <c r="C64" s="22" t="s">
        <v>39</v>
      </c>
      <c r="D64" s="23">
        <v>14136.5</v>
      </c>
    </row>
    <row r="65" spans="1:5" ht="30" x14ac:dyDescent="0.25">
      <c r="A65" s="18" t="s">
        <v>94</v>
      </c>
      <c r="B65" s="21">
        <v>952</v>
      </c>
      <c r="C65" s="22" t="s">
        <v>39</v>
      </c>
      <c r="D65" s="23">
        <v>74273.399999999994</v>
      </c>
    </row>
    <row r="66" spans="1:5" ht="49.5" customHeight="1" x14ac:dyDescent="0.25">
      <c r="A66" s="18" t="s">
        <v>95</v>
      </c>
      <c r="B66" s="21">
        <v>952</v>
      </c>
      <c r="C66" s="22" t="s">
        <v>39</v>
      </c>
      <c r="D66" s="23">
        <f>49106.9-6875-42231.9</f>
        <v>0</v>
      </c>
    </row>
    <row r="67" spans="1:5" ht="18" customHeight="1" x14ac:dyDescent="0.25">
      <c r="A67" s="18" t="s">
        <v>63</v>
      </c>
      <c r="B67" s="21">
        <v>952</v>
      </c>
      <c r="C67" s="22" t="s">
        <v>39</v>
      </c>
      <c r="D67" s="23">
        <v>14292.8</v>
      </c>
    </row>
    <row r="68" spans="1:5" ht="60" x14ac:dyDescent="0.25">
      <c r="A68" s="18" t="s">
        <v>64</v>
      </c>
      <c r="B68" s="21">
        <v>952</v>
      </c>
      <c r="C68" s="21" t="s">
        <v>40</v>
      </c>
      <c r="D68" s="23">
        <v>664.2</v>
      </c>
    </row>
    <row r="69" spans="1:5" ht="60.75" customHeight="1" x14ac:dyDescent="0.25">
      <c r="A69" s="18" t="s">
        <v>76</v>
      </c>
      <c r="B69" s="21">
        <v>952</v>
      </c>
      <c r="C69" s="21" t="s">
        <v>40</v>
      </c>
      <c r="D69" s="23">
        <v>90.6</v>
      </c>
    </row>
    <row r="70" spans="1:5" ht="105" x14ac:dyDescent="0.25">
      <c r="A70" s="18" t="s">
        <v>113</v>
      </c>
      <c r="B70" s="21">
        <v>952</v>
      </c>
      <c r="C70" s="21" t="s">
        <v>40</v>
      </c>
      <c r="D70" s="23">
        <v>0.7</v>
      </c>
    </row>
    <row r="71" spans="1:5" ht="15" x14ac:dyDescent="0.25">
      <c r="A71" s="18" t="s">
        <v>119</v>
      </c>
      <c r="B71" s="21">
        <v>952</v>
      </c>
      <c r="C71" s="21" t="s">
        <v>118</v>
      </c>
      <c r="D71" s="23">
        <v>440611.8</v>
      </c>
    </row>
    <row r="72" spans="1:5" ht="30" x14ac:dyDescent="0.25">
      <c r="A72" s="18" t="s">
        <v>121</v>
      </c>
      <c r="B72" s="21">
        <v>952</v>
      </c>
      <c r="C72" s="21" t="s">
        <v>120</v>
      </c>
      <c r="D72" s="23">
        <v>1704.3</v>
      </c>
    </row>
    <row r="73" spans="1:5" ht="33.75" customHeight="1" x14ac:dyDescent="0.25">
      <c r="A73" s="18" t="s">
        <v>105</v>
      </c>
      <c r="B73" s="21">
        <v>952</v>
      </c>
      <c r="C73" s="21" t="s">
        <v>104</v>
      </c>
      <c r="D73" s="23">
        <f>1885</f>
        <v>1885</v>
      </c>
    </row>
    <row r="74" spans="1:5" ht="15" x14ac:dyDescent="0.25">
      <c r="A74" s="18" t="s">
        <v>102</v>
      </c>
      <c r="B74" s="21">
        <v>952</v>
      </c>
      <c r="C74" s="21" t="s">
        <v>103</v>
      </c>
      <c r="D74" s="23">
        <v>16200</v>
      </c>
    </row>
    <row r="75" spans="1:5" ht="30" x14ac:dyDescent="0.25">
      <c r="A75" s="18" t="s">
        <v>99</v>
      </c>
      <c r="B75" s="21">
        <v>952</v>
      </c>
      <c r="C75" s="21" t="s">
        <v>100</v>
      </c>
      <c r="D75" s="23">
        <v>-1057.0999999999999</v>
      </c>
      <c r="E75" s="30"/>
    </row>
    <row r="76" spans="1:5" ht="15" x14ac:dyDescent="0.25">
      <c r="A76" s="26" t="s">
        <v>41</v>
      </c>
      <c r="B76" s="21"/>
      <c r="C76" s="21"/>
      <c r="D76" s="27">
        <f>+D56+D57</f>
        <v>3292016.8</v>
      </c>
      <c r="E76" s="30"/>
    </row>
    <row r="77" spans="1:5" x14ac:dyDescent="0.2">
      <c r="A77" s="4"/>
      <c r="B77" s="4"/>
      <c r="C77" s="4"/>
      <c r="D77" s="5"/>
    </row>
    <row r="78" spans="1:5" ht="15.75" x14ac:dyDescent="0.25">
      <c r="A78" s="6"/>
      <c r="D78" s="30"/>
    </row>
  </sheetData>
  <mergeCells count="11">
    <mergeCell ref="A13:D13"/>
    <mergeCell ref="A15:A16"/>
    <mergeCell ref="B15:C15"/>
    <mergeCell ref="D15:D16"/>
    <mergeCell ref="B4:D4"/>
    <mergeCell ref="B8:D8"/>
    <mergeCell ref="B9:D9"/>
    <mergeCell ref="B11:D11"/>
    <mergeCell ref="B5:D5"/>
    <mergeCell ref="B6:D6"/>
    <mergeCell ref="B7:D7"/>
  </mergeCells>
  <pageMargins left="0.78740157480314965" right="0.59055118110236227" top="0.59055118110236227" bottom="0.59055118110236227" header="0.15748031496062992" footer="0.19685039370078741"/>
  <pageSetup paperSize="9" scale="5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2024</vt:lpstr>
      <vt:lpstr>'2024'!Область_печати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cp:lastPrinted>2024-05-31T06:36:19Z</cp:lastPrinted>
  <dcterms:created xsi:type="dcterms:W3CDTF">2021-12-15T02:45:11Z</dcterms:created>
  <dcterms:modified xsi:type="dcterms:W3CDTF">2024-11-21T04:51:32Z</dcterms:modified>
</cp:coreProperties>
</file>